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15" windowHeight="793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3" i="1" l="1"/>
  <c r="E6" i="1"/>
  <c r="F6" i="1"/>
  <c r="I3" i="1"/>
  <c r="A4" i="1"/>
  <c r="B5" i="1"/>
  <c r="A5" i="1"/>
  <c r="M3" i="1"/>
  <c r="M6" i="1"/>
  <c r="L3" i="1"/>
  <c r="L6" i="1"/>
  <c r="K3" i="1"/>
  <c r="K6" i="1"/>
  <c r="H3" i="1"/>
  <c r="H6" i="1"/>
  <c r="A9" i="1"/>
  <c r="P5" i="1"/>
  <c r="C9" i="1"/>
  <c r="I6" i="1"/>
  <c r="P4" i="1"/>
  <c r="G6" i="1"/>
  <c r="B9" i="1"/>
  <c r="J6" i="1"/>
  <c r="G11" i="1"/>
  <c r="A11" i="1"/>
  <c r="I11" i="1"/>
  <c r="D11" i="1"/>
  <c r="A14" i="1"/>
  <c r="P6" i="1"/>
  <c r="D12" i="1"/>
  <c r="B14" i="1"/>
</calcChain>
</file>

<file path=xl/sharedStrings.xml><?xml version="1.0" encoding="utf-8"?>
<sst xmlns="http://schemas.openxmlformats.org/spreadsheetml/2006/main" count="16" uniqueCount="16">
  <si>
    <t>v*1</t>
  </si>
  <si>
    <t>v*2</t>
  </si>
  <si>
    <t>1*2</t>
  </si>
  <si>
    <t>Stress state</t>
  </si>
  <si>
    <t>stress tensor:</t>
  </si>
  <si>
    <t>outer normal:</t>
  </si>
  <si>
    <t>vector 1</t>
  </si>
  <si>
    <t>vector 2</t>
  </si>
  <si>
    <t>scalar products</t>
  </si>
  <si>
    <t>unit vector</t>
  </si>
  <si>
    <t>stress vector in the section plane</t>
  </si>
  <si>
    <t>normal component</t>
  </si>
  <si>
    <t>tangent component</t>
  </si>
  <si>
    <t>tangent_1</t>
  </si>
  <si>
    <t>tangent_2</t>
  </si>
  <si>
    <t>length of stress 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</si>
</sst>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  <charset val="238"/>
    </font>
    <font>
      <sz val="8"/>
      <name val="Times New Roman"/>
      <charset val="238"/>
    </font>
    <font>
      <sz val="24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3" sqref="A3"/>
    </sheetView>
  </sheetViews>
  <sheetFormatPr defaultRowHeight="12.75" x14ac:dyDescent="0.2"/>
  <sheetData>
    <row r="1" spans="1:16" ht="30.75" x14ac:dyDescent="0.45">
      <c r="A1" s="3" t="s">
        <v>3</v>
      </c>
    </row>
    <row r="2" spans="1:16" x14ac:dyDescent="0.2">
      <c r="A2" t="s">
        <v>4</v>
      </c>
      <c r="E2" t="s">
        <v>5</v>
      </c>
      <c r="H2" t="s">
        <v>6</v>
      </c>
      <c r="K2" t="s">
        <v>7</v>
      </c>
    </row>
    <row r="3" spans="1:16" x14ac:dyDescent="0.2">
      <c r="A3" s="2">
        <v>30</v>
      </c>
      <c r="B3" s="2">
        <v>20</v>
      </c>
      <c r="C3" s="2">
        <v>0</v>
      </c>
      <c r="E3" s="2">
        <v>7</v>
      </c>
      <c r="F3" s="2">
        <v>3</v>
      </c>
      <c r="G3" s="2">
        <f>1/3</f>
        <v>0.33333333333333331</v>
      </c>
      <c r="H3" s="2">
        <f>1/SQRT(2)</f>
        <v>0.70710678118654746</v>
      </c>
      <c r="I3" s="2">
        <f>1/SQRT(2)</f>
        <v>0.70710678118654746</v>
      </c>
      <c r="J3" s="2">
        <v>0</v>
      </c>
      <c r="K3" s="2">
        <f>-1/3/SQRT(2)</f>
        <v>-0.23570226039551581</v>
      </c>
      <c r="L3" s="2">
        <f>1/3/SQRT(2)</f>
        <v>0.23570226039551581</v>
      </c>
      <c r="M3" s="2">
        <f>4/3/SQRT(2)</f>
        <v>0.94280904158206325</v>
      </c>
      <c r="O3" t="s">
        <v>8</v>
      </c>
    </row>
    <row r="4" spans="1:16" x14ac:dyDescent="0.2">
      <c r="A4" s="2">
        <f>B3</f>
        <v>20</v>
      </c>
      <c r="B4" s="2">
        <v>20</v>
      </c>
      <c r="C4" s="2">
        <v>40</v>
      </c>
      <c r="O4" t="s">
        <v>0</v>
      </c>
      <c r="P4">
        <f>E6*H6+F6*I6+G6*J6</f>
        <v>0.92758862115465945</v>
      </c>
    </row>
    <row r="5" spans="1:16" x14ac:dyDescent="0.2">
      <c r="A5" s="2">
        <f>C3</f>
        <v>0</v>
      </c>
      <c r="B5" s="2">
        <f>C4</f>
        <v>40</v>
      </c>
      <c r="C5" s="2">
        <v>-10</v>
      </c>
      <c r="E5" t="s">
        <v>9</v>
      </c>
      <c r="O5" t="s">
        <v>1</v>
      </c>
      <c r="P5">
        <f>E6*K6+F6*L6+G6*M6</f>
        <v>-8.2452321880414181E-2</v>
      </c>
    </row>
    <row r="6" spans="1:16" x14ac:dyDescent="0.2">
      <c r="E6">
        <f>E3/SQRT(E3^2+F3^2+G3^2)</f>
        <v>0.91826588583791469</v>
      </c>
      <c r="F6">
        <f>F3/SQRT(E3^2+F3^2+G3^2)</f>
        <v>0.39354252250196348</v>
      </c>
      <c r="G6">
        <f>G3/SQRT(E3^2+F3^2+G3^2)</f>
        <v>4.3726946944662601E-2</v>
      </c>
      <c r="H6">
        <f>H3/SQRT($H3^2+$I3^2+$J3^2)</f>
        <v>0.70710678118654757</v>
      </c>
      <c r="I6">
        <f>I3/SQRT($H3^2+$I3^2+$J3^2)</f>
        <v>0.70710678118654757</v>
      </c>
      <c r="J6">
        <f>J3/SQRT($H3^2+$I3^2+$J3^2)</f>
        <v>0</v>
      </c>
      <c r="K6">
        <f>K3/SQRT($K3^2+$L3^2+$M3^2)</f>
        <v>-0.23570226039551587</v>
      </c>
      <c r="L6">
        <f>L3/SQRT($K3^2+$L3^2+$M3^2)</f>
        <v>0.23570226039551587</v>
      </c>
      <c r="M6">
        <f>M3/SQRT($K3^2+$L3^2+$M3^2)</f>
        <v>0.94280904158206347</v>
      </c>
      <c r="O6" t="s">
        <v>2</v>
      </c>
      <c r="P6">
        <f>H6*K6+I6*L6+J6*M6</f>
        <v>0</v>
      </c>
    </row>
    <row r="8" spans="1:16" x14ac:dyDescent="0.2">
      <c r="A8" t="s">
        <v>10</v>
      </c>
    </row>
    <row r="9" spans="1:16" x14ac:dyDescent="0.2">
      <c r="A9">
        <f>A3*E6+B3*F6+C3*G6</f>
        <v>35.418827025176711</v>
      </c>
      <c r="B9">
        <f>A4*E6+B4*F6+C4*G6</f>
        <v>27.98524604458407</v>
      </c>
      <c r="C9">
        <f>A5*E6+B5*F6+C5*G6</f>
        <v>15.304431430631913</v>
      </c>
    </row>
    <row r="10" spans="1:16" x14ac:dyDescent="0.2">
      <c r="A10" t="s">
        <v>11</v>
      </c>
      <c r="D10" t="s">
        <v>12</v>
      </c>
      <c r="G10" t="s">
        <v>13</v>
      </c>
      <c r="I10" t="s">
        <v>14</v>
      </c>
    </row>
    <row r="11" spans="1:16" x14ac:dyDescent="0.2">
      <c r="A11" s="1">
        <f>A9*E6+B9*F6+C9*G6</f>
        <v>44.206500956022943</v>
      </c>
      <c r="D11" s="1">
        <f>SQRT(A9^2+B9^2+C9^2-A11^2)</f>
        <v>17.823529354629876</v>
      </c>
      <c r="G11" s="1">
        <f>A9*H6+B9*I6+C9*J6</f>
        <v>44.833450022475212</v>
      </c>
      <c r="I11" s="1">
        <f>A9*K6+B9*L6+C9*M6</f>
        <v>12.677044489113682</v>
      </c>
    </row>
    <row r="12" spans="1:16" x14ac:dyDescent="0.2">
      <c r="D12">
        <f>SQRT(G11^2+I11^2)</f>
        <v>46.591262033741373</v>
      </c>
    </row>
    <row r="13" spans="1:16" x14ac:dyDescent="0.2">
      <c r="A13" t="s">
        <v>15</v>
      </c>
    </row>
    <row r="14" spans="1:16" x14ac:dyDescent="0.2">
      <c r="A14">
        <f>SQRT(A9^2+B9^2+C9^2)</f>
        <v>47.664377950731826</v>
      </c>
      <c r="B14">
        <f>SQRT(A11^2+G11^2+I11^2)</f>
        <v>64.225854799072991</v>
      </c>
    </row>
  </sheetData>
  <sheetProtection password="8D88" sheet="1" objects="1" scenarios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2007-12-19T15:14:40Z</dcterms:created>
  <dcterms:modified xsi:type="dcterms:W3CDTF">2013-09-27T21:36:15Z</dcterms:modified>
</cp:coreProperties>
</file>